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5480" windowHeight="6825" activeTab="2"/>
  </bookViews>
  <sheets>
    <sheet name="Návrh rozp 2016" sheetId="1" r:id="rId1"/>
    <sheet name="invest.podíly 2016" sheetId="2" r:id="rId2"/>
    <sheet name="čl.příspěvky 2016" sheetId="3" r:id="rId3"/>
  </sheets>
  <definedNames>
    <definedName name="_xlnm.Print_Area" localSheetId="2">'čl.příspěvky 2016'!$A$1:$H$41</definedName>
    <definedName name="_xlnm.Print_Area" localSheetId="0">'Návrh rozp 2016'!$A$1:$H$107</definedName>
  </definedNames>
  <calcPr fullCalcOnLoad="1"/>
</workbook>
</file>

<file path=xl/sharedStrings.xml><?xml version="1.0" encoding="utf-8"?>
<sst xmlns="http://schemas.openxmlformats.org/spreadsheetml/2006/main" count="239" uniqueCount="129">
  <si>
    <t>Příjmy celkem</t>
  </si>
  <si>
    <t>pol.</t>
  </si>
  <si>
    <t>popis</t>
  </si>
  <si>
    <t>neinv.příspěvky obcí</t>
  </si>
  <si>
    <t>provozování OL</t>
  </si>
  <si>
    <t>provozování PV</t>
  </si>
  <si>
    <t>příjmy z úroků</t>
  </si>
  <si>
    <t>převody z vlast fondů</t>
  </si>
  <si>
    <t>ost.př. DPH</t>
  </si>
  <si>
    <t>celk.</t>
  </si>
  <si>
    <t xml:space="preserve">režijní nákl. kanceláře svazku   </t>
  </si>
  <si>
    <t>Platy zaměst.</t>
  </si>
  <si>
    <t>Pojist na soc.z.</t>
  </si>
  <si>
    <t>Pojist na zdr.z.</t>
  </si>
  <si>
    <t>Ost.poj.zam.</t>
  </si>
  <si>
    <t xml:space="preserve">DHIM </t>
  </si>
  <si>
    <t>Nák.mater.</t>
  </si>
  <si>
    <t>Plyn</t>
  </si>
  <si>
    <t>El.energie</t>
  </si>
  <si>
    <t>PHM a maziva</t>
  </si>
  <si>
    <t>Sl.pošt</t>
  </si>
  <si>
    <t>Sl.telecom.</t>
  </si>
  <si>
    <t>Sl.peněž.úst.</t>
  </si>
  <si>
    <t>Nájemné</t>
  </si>
  <si>
    <t>Právní pomoc</t>
  </si>
  <si>
    <t>Sl.školení</t>
  </si>
  <si>
    <t>Nák.sl.j.n.</t>
  </si>
  <si>
    <t>Opravy a udrž.</t>
  </si>
  <si>
    <t>Progr.(sw)</t>
  </si>
  <si>
    <t>Cestovné</t>
  </si>
  <si>
    <t>Pohošť. a dary</t>
  </si>
  <si>
    <t>převod soc.f.-strav.</t>
  </si>
  <si>
    <t>Pl.daní a popl.</t>
  </si>
  <si>
    <t>Úhrada sankcí - penále</t>
  </si>
  <si>
    <t>Zálohy pokl.</t>
  </si>
  <si>
    <t>provozní náklady (provozování vodovodů)</t>
  </si>
  <si>
    <t>šumpersko</t>
  </si>
  <si>
    <t>Voda Police</t>
  </si>
  <si>
    <t>Nák.provoz.vodovodů</t>
  </si>
  <si>
    <t>Provoz Police</t>
  </si>
  <si>
    <t>olomoucko</t>
  </si>
  <si>
    <t>Nájem půdy</t>
  </si>
  <si>
    <t>prostějovsko</t>
  </si>
  <si>
    <t>investiční náklady SU, OL, PV - výstavba vodovodů</t>
  </si>
  <si>
    <t>Stavba olomoucko</t>
  </si>
  <si>
    <t>Stavba prostějovsko</t>
  </si>
  <si>
    <t>Stavba VP15 Plumlov.</t>
  </si>
  <si>
    <t>Pl.daní. DPH</t>
  </si>
  <si>
    <t>Výdaje celkem</t>
  </si>
  <si>
    <t>režie</t>
  </si>
  <si>
    <t>provoz.vodovodů</t>
  </si>
  <si>
    <t>invest.výstavba</t>
  </si>
  <si>
    <t>Financování  celkem</t>
  </si>
  <si>
    <t>Rozdíl /tis.Kč/</t>
  </si>
  <si>
    <t>inv.podíly obcí - dluhy</t>
  </si>
  <si>
    <t>Vyvěšeno dne :………………………………………</t>
  </si>
  <si>
    <t>Sňato dne  : …………………………………………</t>
  </si>
  <si>
    <t>razítko</t>
  </si>
  <si>
    <t>podpis</t>
  </si>
  <si>
    <t xml:space="preserve">invest.podíly obcí </t>
  </si>
  <si>
    <t>dle dílčích VH : PV á 800,- Kč/obyv, OL á 50,- Kč/obyv, SU dle klíče</t>
  </si>
  <si>
    <t>obec</t>
  </si>
  <si>
    <t>poč.ob.</t>
  </si>
  <si>
    <t>Kč /1.obyv.</t>
  </si>
  <si>
    <t>rozp.část .Kč</t>
  </si>
  <si>
    <t>SU</t>
  </si>
  <si>
    <t>Bohuslavice</t>
  </si>
  <si>
    <t>Dubicko</t>
  </si>
  <si>
    <t>Hrabová</t>
  </si>
  <si>
    <t>Lukavice</t>
  </si>
  <si>
    <t>Police</t>
  </si>
  <si>
    <t>Úsov</t>
  </si>
  <si>
    <t>Zvole</t>
  </si>
  <si>
    <t>OL</t>
  </si>
  <si>
    <t>Bílsko</t>
  </si>
  <si>
    <t>Cholina</t>
  </si>
  <si>
    <t>Loučany</t>
  </si>
  <si>
    <t>Loučka</t>
  </si>
  <si>
    <t>Náměšť n.H.</t>
  </si>
  <si>
    <t>Olbramice</t>
  </si>
  <si>
    <t>Olomouc</t>
  </si>
  <si>
    <t>Senice n.H.</t>
  </si>
  <si>
    <t>Senička</t>
  </si>
  <si>
    <t>Těšetice</t>
  </si>
  <si>
    <t>Ústín</t>
  </si>
  <si>
    <t>Vilémov</t>
  </si>
  <si>
    <t>PV</t>
  </si>
  <si>
    <t>Bílovice-Lutotín</t>
  </si>
  <si>
    <t>Čechy p/Kos.</t>
  </si>
  <si>
    <t>Čelechovice n.H.</t>
  </si>
  <si>
    <t>Konice</t>
  </si>
  <si>
    <t>Laškov</t>
  </si>
  <si>
    <t>Lešany</t>
  </si>
  <si>
    <t>Mostkovice</t>
  </si>
  <si>
    <t>Ohrozim</t>
  </si>
  <si>
    <t>Pěnčín</t>
  </si>
  <si>
    <t>Plumlov</t>
  </si>
  <si>
    <t>Přemyslovice</t>
  </si>
  <si>
    <t>Ptení</t>
  </si>
  <si>
    <t>Stařechovice</t>
  </si>
  <si>
    <t>Stražisko</t>
  </si>
  <si>
    <t>Zdětín</t>
  </si>
  <si>
    <t>Zpracoval : Ing. Špičák</t>
  </si>
  <si>
    <t>Kč / 1.obyv.</t>
  </si>
  <si>
    <t>rozp.částka Kč</t>
  </si>
  <si>
    <t>%</t>
  </si>
  <si>
    <t>Kancelář</t>
  </si>
  <si>
    <t>(PŘE)</t>
  </si>
  <si>
    <t>Stavba šumpersko</t>
  </si>
  <si>
    <t>změna stavu BU</t>
  </si>
  <si>
    <t>Luběnice</t>
  </si>
  <si>
    <t>VŘ prov.</t>
  </si>
  <si>
    <t>Výpočet čl.podílů Vodovodu Pomoraví, sv.obcí na r. 2016                  (k 30.11.2015)</t>
  </si>
  <si>
    <t>Výpočet čl.příspěvků Vodovodu Pomoraví, sv.obcí, na r. 2016             (k 30.11.2015)</t>
  </si>
  <si>
    <t>Návrh rozpočtu Vodovodu Pomoraví na r. 2016                    (v tis. Kč)</t>
  </si>
  <si>
    <t>RS 16</t>
  </si>
  <si>
    <t>OOV</t>
  </si>
  <si>
    <t>Zpracoval Ing.Špičák 30.11.2015</t>
  </si>
  <si>
    <t>doplatek</t>
  </si>
  <si>
    <t>dohoda- dopl.</t>
  </si>
  <si>
    <t>provozování SU</t>
  </si>
  <si>
    <t>vodné SU</t>
  </si>
  <si>
    <t>IČ,PD Těš,Chol,stav.</t>
  </si>
  <si>
    <t>IČ,VB</t>
  </si>
  <si>
    <t>IČ, VB, přeložka</t>
  </si>
  <si>
    <t>Voda Třeština</t>
  </si>
  <si>
    <t>poč.ob.2015</t>
  </si>
  <si>
    <t>stat.</t>
  </si>
  <si>
    <t>matr.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</si>
</sst>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.0"/>
    <numFmt numFmtId="166" formatCode="0.0"/>
    <numFmt numFmtId="167" formatCode="dd/mm/yy;@"/>
    <numFmt numFmtId="168" formatCode="mmm/yyyy"/>
    <numFmt numFmtId="16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3" xfId="0" applyNumberFormat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3" fontId="0" fillId="32" borderId="15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3" fontId="4" fillId="0" borderId="17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/>
    </xf>
    <xf numFmtId="3" fontId="0" fillId="0" borderId="15" xfId="0" applyNumberFormat="1" applyBorder="1" applyAlignment="1">
      <alignment/>
    </xf>
    <xf numFmtId="0" fontId="7" fillId="0" borderId="18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3" fontId="4" fillId="32" borderId="15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32" borderId="21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10" fillId="0" borderId="18" xfId="0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24" xfId="0" applyNumberFormat="1" applyFill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3" fillId="0" borderId="0" xfId="0" applyFont="1" applyAlignment="1">
      <alignment/>
    </xf>
    <xf numFmtId="0" fontId="5" fillId="0" borderId="26" xfId="0" applyFont="1" applyBorder="1" applyAlignment="1">
      <alignment/>
    </xf>
    <xf numFmtId="3" fontId="13" fillId="0" borderId="26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21" xfId="0" applyNumberFormat="1" applyFont="1" applyBorder="1" applyAlignment="1">
      <alignment/>
    </xf>
    <xf numFmtId="166" fontId="13" fillId="0" borderId="26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8" xfId="0" applyFont="1" applyBorder="1" applyAlignment="1">
      <alignment/>
    </xf>
    <xf numFmtId="3" fontId="7" fillId="0" borderId="28" xfId="0" applyNumberFormat="1" applyFont="1" applyBorder="1" applyAlignment="1">
      <alignment/>
    </xf>
    <xf numFmtId="0" fontId="0" fillId="0" borderId="25" xfId="0" applyBorder="1" applyAlignment="1">
      <alignment/>
    </xf>
    <xf numFmtId="3" fontId="7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12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33" xfId="0" applyFont="1" applyBorder="1" applyAlignment="1">
      <alignment/>
    </xf>
    <xf numFmtId="3" fontId="7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3" fontId="7" fillId="0" borderId="2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35" xfId="0" applyBorder="1" applyAlignment="1">
      <alignment/>
    </xf>
    <xf numFmtId="0" fontId="12" fillId="0" borderId="35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0" fontId="12" fillId="0" borderId="0" xfId="0" applyFont="1" applyBorder="1" applyAlignment="1">
      <alignment/>
    </xf>
    <xf numFmtId="3" fontId="7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Fill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3" fillId="0" borderId="11" xfId="0" applyFont="1" applyBorder="1" applyAlignment="1">
      <alignment/>
    </xf>
    <xf numFmtId="3" fontId="13" fillId="0" borderId="24" xfId="0" applyNumberFormat="1" applyFont="1" applyBorder="1" applyAlignment="1">
      <alignment/>
    </xf>
    <xf numFmtId="166" fontId="13" fillId="0" borderId="3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1" xfId="0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10" fillId="34" borderId="38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3" fontId="10" fillId="34" borderId="43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3" fontId="4" fillId="34" borderId="4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32" borderId="24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0" fontId="6" fillId="0" borderId="11" xfId="0" applyFont="1" applyBorder="1" applyAlignment="1">
      <alignment/>
    </xf>
    <xf numFmtId="164" fontId="5" fillId="0" borderId="11" xfId="0" applyNumberFormat="1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0" fillId="0" borderId="47" xfId="0" applyBorder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12" fillId="0" borderId="39" xfId="0" applyFont="1" applyBorder="1" applyAlignment="1">
      <alignment/>
    </xf>
    <xf numFmtId="3" fontId="7" fillId="0" borderId="39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0" borderId="38" xfId="0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2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34" borderId="40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34" borderId="49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11" fillId="0" borderId="54" xfId="0" applyFont="1" applyBorder="1" applyAlignment="1">
      <alignment horizontal="center"/>
    </xf>
    <xf numFmtId="3" fontId="7" fillId="35" borderId="42" xfId="0" applyNumberFormat="1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3" fontId="7" fillId="35" borderId="21" xfId="0" applyNumberFormat="1" applyFont="1" applyFill="1" applyBorder="1" applyAlignment="1">
      <alignment/>
    </xf>
    <xf numFmtId="3" fontId="10" fillId="34" borderId="23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4" fillId="34" borderId="55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9">
      <selection activeCell="K22" sqref="K22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7.8515625" style="0" customWidth="1"/>
    <col min="4" max="4" width="8.140625" style="0" customWidth="1"/>
    <col min="5" max="5" width="3.7109375" style="0" customWidth="1"/>
    <col min="6" max="6" width="6.140625" style="0" customWidth="1"/>
    <col min="7" max="7" width="4.7109375" style="0" customWidth="1"/>
    <col min="8" max="8" width="5.00390625" style="0" bestFit="1" customWidth="1"/>
    <col min="9" max="9" width="4.8515625" style="0" customWidth="1"/>
    <col min="12" max="12" width="10.8515625" style="0" bestFit="1" customWidth="1"/>
  </cols>
  <sheetData>
    <row r="1" spans="1:5" ht="39" customHeight="1">
      <c r="A1" s="147" t="s">
        <v>114</v>
      </c>
      <c r="B1" s="147"/>
      <c r="C1" s="147"/>
      <c r="D1" s="147"/>
      <c r="E1" s="147"/>
    </row>
    <row r="2" spans="1:4" ht="11.25" customHeight="1">
      <c r="A2" s="148"/>
      <c r="B2" s="148"/>
      <c r="C2" s="148"/>
      <c r="D2" s="1"/>
    </row>
    <row r="3" spans="1:5" ht="15">
      <c r="A3" s="146" t="s">
        <v>0</v>
      </c>
      <c r="B3" s="146"/>
      <c r="C3" s="146"/>
      <c r="D3" s="146"/>
      <c r="E3" s="146"/>
    </row>
    <row r="4" spans="2:6" ht="15">
      <c r="B4" s="2"/>
      <c r="C4" s="149">
        <v>2016</v>
      </c>
      <c r="D4" s="150"/>
      <c r="E4" s="151"/>
      <c r="F4" s="3"/>
    </row>
    <row r="5" spans="1:10" s="9" customFormat="1" ht="12">
      <c r="A5" s="4" t="s">
        <v>1</v>
      </c>
      <c r="B5" s="5" t="s">
        <v>2</v>
      </c>
      <c r="C5" s="120" t="s">
        <v>115</v>
      </c>
      <c r="D5" s="121"/>
      <c r="E5" s="122" t="s">
        <v>105</v>
      </c>
      <c r="F5" s="8"/>
      <c r="I5" s="142"/>
      <c r="J5" s="142"/>
    </row>
    <row r="6" spans="1:6" ht="15">
      <c r="A6" s="21">
        <v>4121</v>
      </c>
      <c r="B6" s="22" t="s">
        <v>3</v>
      </c>
      <c r="C6" s="10">
        <v>1102</v>
      </c>
      <c r="D6" s="11"/>
      <c r="E6" s="12"/>
      <c r="F6" s="13"/>
    </row>
    <row r="7" spans="1:6" ht="15">
      <c r="A7" s="21">
        <v>4221</v>
      </c>
      <c r="B7" s="22" t="s">
        <v>59</v>
      </c>
      <c r="C7" s="10">
        <v>2989</v>
      </c>
      <c r="D7" s="11"/>
      <c r="E7" s="14"/>
      <c r="F7" s="3"/>
    </row>
    <row r="8" spans="1:10" ht="15">
      <c r="A8" s="21">
        <v>2111</v>
      </c>
      <c r="B8" s="22" t="s">
        <v>121</v>
      </c>
      <c r="C8" s="10">
        <v>720</v>
      </c>
      <c r="D8" s="11"/>
      <c r="E8" s="14"/>
      <c r="F8" s="3"/>
      <c r="J8" s="141"/>
    </row>
    <row r="9" spans="1:10" ht="15">
      <c r="A9" s="21">
        <v>2139</v>
      </c>
      <c r="B9" s="22" t="s">
        <v>120</v>
      </c>
      <c r="C9" s="10">
        <v>245</v>
      </c>
      <c r="D9" s="11"/>
      <c r="E9" s="12"/>
      <c r="F9" s="3"/>
      <c r="J9" s="141"/>
    </row>
    <row r="10" spans="1:10" ht="15">
      <c r="A10" s="21">
        <v>2139</v>
      </c>
      <c r="B10" s="22" t="s">
        <v>4</v>
      </c>
      <c r="C10" s="10">
        <v>590</v>
      </c>
      <c r="D10" s="11"/>
      <c r="E10" s="12"/>
      <c r="F10" s="3"/>
      <c r="J10" s="141"/>
    </row>
    <row r="11" spans="1:10" ht="15">
      <c r="A11" s="21">
        <v>2139</v>
      </c>
      <c r="B11" s="22" t="s">
        <v>5</v>
      </c>
      <c r="C11" s="10">
        <v>680</v>
      </c>
      <c r="D11" s="11"/>
      <c r="E11" s="12"/>
      <c r="F11" s="3"/>
      <c r="J11" s="141"/>
    </row>
    <row r="12" spans="1:6" ht="15">
      <c r="A12" s="21">
        <v>2141</v>
      </c>
      <c r="B12" s="22" t="s">
        <v>6</v>
      </c>
      <c r="C12" s="10">
        <v>2</v>
      </c>
      <c r="D12" s="11"/>
      <c r="E12" s="12"/>
      <c r="F12" s="3"/>
    </row>
    <row r="13" spans="1:6" ht="15">
      <c r="A13" s="21">
        <v>4139</v>
      </c>
      <c r="B13" s="140" t="s">
        <v>7</v>
      </c>
      <c r="C13" s="10">
        <v>42</v>
      </c>
      <c r="D13" s="11"/>
      <c r="E13" s="12"/>
      <c r="F13" s="13"/>
    </row>
    <row r="14" spans="1:6" ht="15.75" thickBot="1">
      <c r="A14" s="21">
        <v>2329</v>
      </c>
      <c r="B14" s="22" t="s">
        <v>8</v>
      </c>
      <c r="C14" s="118">
        <v>300</v>
      </c>
      <c r="D14" s="119"/>
      <c r="E14" s="29"/>
      <c r="F14" s="3"/>
    </row>
    <row r="15" spans="2:6" s="2" customFormat="1" ht="13.5" thickBot="1">
      <c r="B15" s="16" t="s">
        <v>9</v>
      </c>
      <c r="C15" s="17">
        <f>SUM(C6:C14)</f>
        <v>6670</v>
      </c>
      <c r="D15" s="17"/>
      <c r="E15" s="17"/>
      <c r="F15" s="18"/>
    </row>
    <row r="16" spans="1:4" ht="12.75" customHeight="1">
      <c r="A16" s="148"/>
      <c r="B16" s="148"/>
      <c r="C16" s="148"/>
      <c r="D16" s="1"/>
    </row>
    <row r="17" spans="1:5" ht="12.75" customHeight="1">
      <c r="A17" s="152" t="s">
        <v>10</v>
      </c>
      <c r="B17" s="152"/>
      <c r="C17" s="152"/>
      <c r="D17" s="152"/>
      <c r="E17" s="152"/>
    </row>
    <row r="18" spans="2:7" ht="15">
      <c r="B18" s="2" t="s">
        <v>106</v>
      </c>
      <c r="C18" s="149">
        <v>2016</v>
      </c>
      <c r="D18" s="150"/>
      <c r="E18" s="151"/>
      <c r="F18" s="19"/>
      <c r="G18" s="20"/>
    </row>
    <row r="19" spans="1:6" s="9" customFormat="1" ht="12">
      <c r="A19" s="4" t="s">
        <v>1</v>
      </c>
      <c r="B19" s="5" t="s">
        <v>2</v>
      </c>
      <c r="C19" s="120" t="s">
        <v>115</v>
      </c>
      <c r="D19" s="121"/>
      <c r="E19" s="122" t="s">
        <v>105</v>
      </c>
      <c r="F19" s="8"/>
    </row>
    <row r="20" spans="1:6" ht="15">
      <c r="A20" s="21">
        <v>5011</v>
      </c>
      <c r="B20" s="22" t="s">
        <v>11</v>
      </c>
      <c r="C20" s="10">
        <v>1140</v>
      </c>
      <c r="D20" s="22"/>
      <c r="E20" s="12"/>
      <c r="F20" s="3"/>
    </row>
    <row r="21" spans="1:6" ht="15">
      <c r="A21" s="21">
        <v>5021</v>
      </c>
      <c r="B21" s="22" t="s">
        <v>116</v>
      </c>
      <c r="C21" s="10">
        <v>60</v>
      </c>
      <c r="D21" s="22"/>
      <c r="E21" s="12"/>
      <c r="F21" s="3"/>
    </row>
    <row r="22" spans="1:6" ht="15">
      <c r="A22" s="21">
        <v>5031</v>
      </c>
      <c r="B22" s="22" t="s">
        <v>12</v>
      </c>
      <c r="C22" s="10">
        <v>274</v>
      </c>
      <c r="D22" s="22"/>
      <c r="E22" s="12"/>
      <c r="F22" s="3"/>
    </row>
    <row r="23" spans="1:8" ht="15">
      <c r="A23" s="21">
        <v>5032</v>
      </c>
      <c r="B23" s="22" t="s">
        <v>13</v>
      </c>
      <c r="C23" s="10">
        <v>103</v>
      </c>
      <c r="D23" s="22"/>
      <c r="E23" s="12"/>
      <c r="F23" s="23"/>
      <c r="G23" s="23"/>
      <c r="H23" s="15"/>
    </row>
    <row r="24" spans="1:7" ht="15">
      <c r="A24" s="21">
        <v>5038</v>
      </c>
      <c r="B24" s="22" t="s">
        <v>14</v>
      </c>
      <c r="C24" s="10">
        <v>9</v>
      </c>
      <c r="D24" s="22"/>
      <c r="E24" s="12"/>
      <c r="F24" s="3"/>
      <c r="G24" s="15"/>
    </row>
    <row r="25" spans="1:6" ht="15">
      <c r="A25" s="21">
        <v>5137</v>
      </c>
      <c r="B25" s="22" t="s">
        <v>15</v>
      </c>
      <c r="C25" s="10">
        <v>5</v>
      </c>
      <c r="D25" s="22"/>
      <c r="E25" s="12"/>
      <c r="F25" s="3"/>
    </row>
    <row r="26" spans="1:6" ht="15">
      <c r="A26" s="21">
        <v>5139</v>
      </c>
      <c r="B26" s="22" t="s">
        <v>16</v>
      </c>
      <c r="C26" s="10">
        <v>30</v>
      </c>
      <c r="D26" s="22"/>
      <c r="E26" s="12"/>
      <c r="F26" s="3"/>
    </row>
    <row r="27" spans="1:6" ht="15">
      <c r="A27" s="21">
        <v>5153</v>
      </c>
      <c r="B27" s="22" t="s">
        <v>17</v>
      </c>
      <c r="C27" s="10">
        <v>17</v>
      </c>
      <c r="D27" s="22"/>
      <c r="E27" s="12"/>
      <c r="F27" s="3"/>
    </row>
    <row r="28" spans="1:6" ht="15">
      <c r="A28" s="21">
        <v>5154</v>
      </c>
      <c r="B28" s="22" t="s">
        <v>18</v>
      </c>
      <c r="C28" s="10">
        <v>10</v>
      </c>
      <c r="D28" s="22"/>
      <c r="E28" s="12"/>
      <c r="F28" s="3"/>
    </row>
    <row r="29" spans="1:6" ht="15">
      <c r="A29" s="21">
        <v>5156</v>
      </c>
      <c r="B29" s="22" t="s">
        <v>19</v>
      </c>
      <c r="C29" s="10">
        <v>15</v>
      </c>
      <c r="D29" s="22"/>
      <c r="E29" s="12"/>
      <c r="F29" s="3"/>
    </row>
    <row r="30" spans="1:6" ht="15">
      <c r="A30" s="21">
        <v>5161</v>
      </c>
      <c r="B30" s="22" t="s">
        <v>20</v>
      </c>
      <c r="C30" s="10">
        <v>2</v>
      </c>
      <c r="D30" s="22"/>
      <c r="E30" s="12"/>
      <c r="F30" s="3"/>
    </row>
    <row r="31" spans="1:6" ht="15">
      <c r="A31" s="21">
        <v>5162</v>
      </c>
      <c r="B31" s="22" t="s">
        <v>21</v>
      </c>
      <c r="C31" s="10">
        <v>24</v>
      </c>
      <c r="D31" s="22"/>
      <c r="E31" s="12"/>
      <c r="F31" s="3"/>
    </row>
    <row r="32" spans="1:6" ht="15">
      <c r="A32" s="21">
        <v>5163</v>
      </c>
      <c r="B32" s="22" t="s">
        <v>22</v>
      </c>
      <c r="C32" s="10">
        <v>8</v>
      </c>
      <c r="D32" s="22"/>
      <c r="E32" s="12"/>
      <c r="F32" s="3"/>
    </row>
    <row r="33" spans="1:6" ht="15">
      <c r="A33" s="21">
        <v>5164</v>
      </c>
      <c r="B33" s="22" t="s">
        <v>23</v>
      </c>
      <c r="C33" s="10">
        <v>48</v>
      </c>
      <c r="D33" s="22"/>
      <c r="E33" s="12"/>
      <c r="F33" s="3"/>
    </row>
    <row r="34" spans="1:8" ht="15">
      <c r="A34" s="21">
        <v>5166</v>
      </c>
      <c r="B34" s="22" t="s">
        <v>24</v>
      </c>
      <c r="C34" s="10">
        <v>108</v>
      </c>
      <c r="D34" s="22"/>
      <c r="E34" s="12"/>
      <c r="F34" s="13"/>
      <c r="H34" s="24"/>
    </row>
    <row r="35" spans="1:6" ht="15">
      <c r="A35" s="21">
        <v>5167</v>
      </c>
      <c r="B35" s="22" t="s">
        <v>25</v>
      </c>
      <c r="C35" s="10">
        <v>1</v>
      </c>
      <c r="D35" s="22"/>
      <c r="E35" s="12"/>
      <c r="F35" s="3"/>
    </row>
    <row r="36" spans="1:6" ht="15">
      <c r="A36" s="21">
        <v>5169</v>
      </c>
      <c r="B36" s="22" t="s">
        <v>26</v>
      </c>
      <c r="C36" s="10">
        <v>46</v>
      </c>
      <c r="D36" s="22"/>
      <c r="E36" s="12"/>
      <c r="F36" s="3"/>
    </row>
    <row r="37" spans="1:6" ht="15">
      <c r="A37" s="21">
        <v>5171</v>
      </c>
      <c r="B37" s="22" t="s">
        <v>27</v>
      </c>
      <c r="C37" s="10">
        <v>3</v>
      </c>
      <c r="D37" s="22"/>
      <c r="E37" s="12"/>
      <c r="F37" s="3"/>
    </row>
    <row r="38" spans="1:6" ht="15">
      <c r="A38" s="21">
        <v>5172</v>
      </c>
      <c r="B38" s="22" t="s">
        <v>28</v>
      </c>
      <c r="C38" s="10">
        <v>8</v>
      </c>
      <c r="D38" s="22"/>
      <c r="E38" s="12"/>
      <c r="F38" s="108"/>
    </row>
    <row r="39" spans="1:6" ht="15">
      <c r="A39" s="21">
        <v>5173</v>
      </c>
      <c r="B39" s="22" t="s">
        <v>29</v>
      </c>
      <c r="C39" s="10">
        <v>2</v>
      </c>
      <c r="D39" s="22"/>
      <c r="E39" s="12"/>
      <c r="F39" s="3"/>
    </row>
    <row r="40" spans="1:6" ht="15">
      <c r="A40" s="21">
        <v>5175</v>
      </c>
      <c r="B40" s="22" t="s">
        <v>30</v>
      </c>
      <c r="C40" s="10">
        <v>8</v>
      </c>
      <c r="D40" s="22"/>
      <c r="E40" s="12"/>
      <c r="F40" s="3"/>
    </row>
    <row r="41" spans="1:6" ht="15">
      <c r="A41" s="21">
        <v>5342</v>
      </c>
      <c r="B41" s="25" t="s">
        <v>31</v>
      </c>
      <c r="C41" s="10">
        <v>42</v>
      </c>
      <c r="D41" s="22"/>
      <c r="E41" s="12"/>
      <c r="F41" s="3"/>
    </row>
    <row r="42" spans="1:6" ht="15">
      <c r="A42" s="21">
        <v>5362</v>
      </c>
      <c r="B42" s="22" t="s">
        <v>32</v>
      </c>
      <c r="C42" s="10">
        <v>3</v>
      </c>
      <c r="D42" s="22"/>
      <c r="E42" s="12"/>
      <c r="F42" s="3"/>
    </row>
    <row r="43" spans="1:6" ht="15">
      <c r="A43" s="21">
        <v>5363</v>
      </c>
      <c r="B43" s="22" t="s">
        <v>33</v>
      </c>
      <c r="C43" s="26"/>
      <c r="D43" s="22"/>
      <c r="E43" s="12"/>
      <c r="F43" s="3"/>
    </row>
    <row r="44" spans="1:6" ht="15.75" thickBot="1">
      <c r="A44" s="21">
        <v>5182</v>
      </c>
      <c r="B44" s="22" t="s">
        <v>34</v>
      </c>
      <c r="C44" s="26"/>
      <c r="D44" s="22"/>
      <c r="E44" s="12"/>
      <c r="F44" s="3"/>
    </row>
    <row r="45" spans="2:10" s="2" customFormat="1" ht="13.5" thickBot="1">
      <c r="B45" s="16" t="s">
        <v>9</v>
      </c>
      <c r="C45" s="109">
        <f>SUM(C20:C44)</f>
        <v>1966</v>
      </c>
      <c r="D45" s="109"/>
      <c r="E45" s="27"/>
      <c r="F45" s="28"/>
      <c r="I45" s="42"/>
      <c r="J45" s="134"/>
    </row>
    <row r="47" spans="1:5" ht="15">
      <c r="A47" s="146" t="s">
        <v>35</v>
      </c>
      <c r="B47" s="146"/>
      <c r="C47" s="146"/>
      <c r="D47" s="146"/>
      <c r="E47" s="146"/>
    </row>
    <row r="48" spans="2:6" ht="15">
      <c r="B48" s="2" t="s">
        <v>36</v>
      </c>
      <c r="C48" s="149">
        <v>2016</v>
      </c>
      <c r="D48" s="150"/>
      <c r="E48" s="151"/>
      <c r="F48" s="3"/>
    </row>
    <row r="49" spans="1:6" s="9" customFormat="1" ht="12">
      <c r="A49" s="4" t="s">
        <v>1</v>
      </c>
      <c r="B49" s="5" t="s">
        <v>2</v>
      </c>
      <c r="C49" s="120" t="s">
        <v>115</v>
      </c>
      <c r="D49" s="121"/>
      <c r="E49" s="122" t="s">
        <v>105</v>
      </c>
      <c r="F49" s="8"/>
    </row>
    <row r="50" spans="1:6" ht="15">
      <c r="A50" s="21">
        <v>5151</v>
      </c>
      <c r="B50" s="22" t="s">
        <v>125</v>
      </c>
      <c r="C50" s="10">
        <v>490</v>
      </c>
      <c r="D50" s="22"/>
      <c r="E50" s="12"/>
      <c r="F50" s="3"/>
    </row>
    <row r="51" spans="1:6" ht="15">
      <c r="A51" s="21">
        <v>5151</v>
      </c>
      <c r="B51" s="22" t="s">
        <v>37</v>
      </c>
      <c r="C51" s="10">
        <v>100</v>
      </c>
      <c r="D51" s="22"/>
      <c r="E51" s="12"/>
      <c r="F51" s="3"/>
    </row>
    <row r="52" spans="1:6" ht="15">
      <c r="A52" s="21">
        <v>5169</v>
      </c>
      <c r="B52" s="22" t="s">
        <v>38</v>
      </c>
      <c r="C52" s="10">
        <v>4</v>
      </c>
      <c r="D52" s="22"/>
      <c r="E52" s="12"/>
      <c r="F52" s="3"/>
    </row>
    <row r="53" spans="1:6" ht="15">
      <c r="A53" s="21">
        <v>5171</v>
      </c>
      <c r="B53" s="22" t="s">
        <v>27</v>
      </c>
      <c r="C53" s="10">
        <v>117</v>
      </c>
      <c r="D53" s="22"/>
      <c r="E53" s="12"/>
      <c r="F53" s="3"/>
    </row>
    <row r="54" spans="1:6" ht="15">
      <c r="A54" s="21">
        <v>5169</v>
      </c>
      <c r="B54" s="22" t="s">
        <v>39</v>
      </c>
      <c r="C54" s="10">
        <v>5</v>
      </c>
      <c r="D54" s="22"/>
      <c r="E54" s="12"/>
      <c r="F54" s="3"/>
    </row>
    <row r="55" spans="2:6" ht="15.75" thickBot="1">
      <c r="B55" s="16" t="s">
        <v>9</v>
      </c>
      <c r="C55" s="110">
        <f>SUM(C50:C54)</f>
        <v>716</v>
      </c>
      <c r="D55" s="110"/>
      <c r="E55" s="29"/>
      <c r="F55" s="3"/>
    </row>
    <row r="57" spans="2:6" ht="15">
      <c r="B57" s="2" t="s">
        <v>40</v>
      </c>
      <c r="C57" s="143">
        <v>2016</v>
      </c>
      <c r="D57" s="144"/>
      <c r="E57" s="145"/>
      <c r="F57" s="23"/>
    </row>
    <row r="58" spans="1:6" s="9" customFormat="1" ht="12">
      <c r="A58" s="4" t="s">
        <v>1</v>
      </c>
      <c r="B58" s="5" t="s">
        <v>2</v>
      </c>
      <c r="C58" s="128" t="s">
        <v>115</v>
      </c>
      <c r="D58" s="6"/>
      <c r="E58" s="7" t="s">
        <v>105</v>
      </c>
      <c r="F58" s="8"/>
    </row>
    <row r="59" spans="1:6" ht="15">
      <c r="A59" s="21">
        <v>5165</v>
      </c>
      <c r="B59" s="22" t="s">
        <v>41</v>
      </c>
      <c r="C59" s="10">
        <v>10</v>
      </c>
      <c r="D59" s="22"/>
      <c r="E59" s="12"/>
      <c r="F59" s="3"/>
    </row>
    <row r="60" spans="1:6" ht="15">
      <c r="A60" s="21">
        <v>5169</v>
      </c>
      <c r="B60" s="22" t="s">
        <v>38</v>
      </c>
      <c r="C60" s="10">
        <v>270</v>
      </c>
      <c r="D60" s="22"/>
      <c r="E60" s="12"/>
      <c r="F60" s="130" t="s">
        <v>111</v>
      </c>
    </row>
    <row r="61" spans="1:6" ht="15">
      <c r="A61" s="21">
        <v>5171</v>
      </c>
      <c r="B61" s="22" t="s">
        <v>27</v>
      </c>
      <c r="C61" s="117"/>
      <c r="D61" s="22"/>
      <c r="E61" s="12"/>
      <c r="F61" s="130"/>
    </row>
    <row r="62" spans="2:6" ht="15.75" thickBot="1">
      <c r="B62" s="16" t="s">
        <v>9</v>
      </c>
      <c r="C62" s="110">
        <f>SUM(C59:C61)</f>
        <v>280</v>
      </c>
      <c r="D62" s="110"/>
      <c r="E62" s="29"/>
      <c r="F62" s="130"/>
    </row>
    <row r="63" ht="15">
      <c r="F63" s="131"/>
    </row>
    <row r="64" spans="2:6" ht="15">
      <c r="B64" s="2" t="s">
        <v>42</v>
      </c>
      <c r="C64" s="143">
        <v>2016</v>
      </c>
      <c r="D64" s="144"/>
      <c r="E64" s="145"/>
      <c r="F64" s="132"/>
    </row>
    <row r="65" spans="1:6" s="9" customFormat="1" ht="12.75">
      <c r="A65" s="4" t="s">
        <v>1</v>
      </c>
      <c r="B65" s="5" t="s">
        <v>2</v>
      </c>
      <c r="C65" s="128" t="s">
        <v>115</v>
      </c>
      <c r="D65" s="6"/>
      <c r="E65" s="7" t="s">
        <v>105</v>
      </c>
      <c r="F65" s="133"/>
    </row>
    <row r="66" spans="1:6" ht="15">
      <c r="A66" s="21">
        <v>5165</v>
      </c>
      <c r="B66" s="22" t="s">
        <v>41</v>
      </c>
      <c r="C66" s="26"/>
      <c r="D66" s="22"/>
      <c r="E66" s="12"/>
      <c r="F66" s="130"/>
    </row>
    <row r="67" spans="1:6" ht="15">
      <c r="A67" s="21">
        <v>5169</v>
      </c>
      <c r="B67" s="22" t="s">
        <v>38</v>
      </c>
      <c r="C67" s="10">
        <v>100</v>
      </c>
      <c r="D67" s="22"/>
      <c r="E67" s="12"/>
      <c r="F67" s="130"/>
    </row>
    <row r="68" spans="2:6" ht="15.75" thickBot="1">
      <c r="B68" s="16" t="s">
        <v>9</v>
      </c>
      <c r="C68" s="111">
        <f>SUM(C66:C67)</f>
        <v>100</v>
      </c>
      <c r="D68" s="111"/>
      <c r="E68" s="29"/>
      <c r="F68" s="3"/>
    </row>
    <row r="70" spans="1:5" ht="15">
      <c r="A70" s="146" t="s">
        <v>43</v>
      </c>
      <c r="B70" s="146"/>
      <c r="C70" s="146"/>
      <c r="D70" s="146"/>
      <c r="E70" s="146"/>
    </row>
    <row r="71" spans="2:6" ht="15">
      <c r="B71" s="2"/>
      <c r="C71" s="143">
        <v>2016</v>
      </c>
      <c r="D71" s="144"/>
      <c r="E71" s="145"/>
      <c r="F71" s="3"/>
    </row>
    <row r="72" spans="1:6" s="9" customFormat="1" ht="12">
      <c r="A72" s="4" t="s">
        <v>1</v>
      </c>
      <c r="B72" s="5" t="s">
        <v>2</v>
      </c>
      <c r="C72" s="128" t="s">
        <v>115</v>
      </c>
      <c r="D72" s="6"/>
      <c r="E72" s="7" t="s">
        <v>105</v>
      </c>
      <c r="F72" s="8"/>
    </row>
    <row r="73" spans="1:14" ht="15">
      <c r="A73" s="21">
        <v>6121</v>
      </c>
      <c r="B73" s="22" t="s">
        <v>108</v>
      </c>
      <c r="C73" s="10">
        <v>183</v>
      </c>
      <c r="D73" s="11"/>
      <c r="E73" s="12"/>
      <c r="F73" s="13"/>
      <c r="I73" s="131"/>
      <c r="J73" s="131"/>
      <c r="K73" s="131"/>
      <c r="L73" s="131"/>
      <c r="N73" s="131"/>
    </row>
    <row r="74" spans="1:14" ht="15">
      <c r="A74" s="21">
        <v>6121</v>
      </c>
      <c r="B74" s="22" t="s">
        <v>44</v>
      </c>
      <c r="C74" s="10">
        <v>1450</v>
      </c>
      <c r="D74" s="11"/>
      <c r="E74" s="12"/>
      <c r="F74" s="13" t="s">
        <v>122</v>
      </c>
      <c r="I74" s="103"/>
      <c r="J74" s="103"/>
      <c r="K74" s="103"/>
      <c r="L74" s="103"/>
      <c r="M74" s="103"/>
      <c r="N74" s="103"/>
    </row>
    <row r="75" spans="1:14" ht="15">
      <c r="A75" s="21">
        <v>6121</v>
      </c>
      <c r="B75" s="22" t="s">
        <v>45</v>
      </c>
      <c r="C75" s="10">
        <v>800</v>
      </c>
      <c r="D75" s="11"/>
      <c r="E75" s="12"/>
      <c r="F75" s="13" t="s">
        <v>124</v>
      </c>
      <c r="I75" s="135"/>
      <c r="J75" s="135"/>
      <c r="K75" s="135"/>
      <c r="L75" s="135"/>
      <c r="M75" s="135"/>
      <c r="N75" s="124"/>
    </row>
    <row r="76" spans="1:14" ht="15">
      <c r="A76" s="21">
        <v>6121</v>
      </c>
      <c r="B76" s="30" t="s">
        <v>46</v>
      </c>
      <c r="C76" s="10">
        <v>600</v>
      </c>
      <c r="D76" s="11"/>
      <c r="E76" s="12"/>
      <c r="F76" s="13" t="s">
        <v>123</v>
      </c>
      <c r="G76" s="24"/>
      <c r="I76" s="103"/>
      <c r="J76" s="103"/>
      <c r="K76" s="103"/>
      <c r="L76" s="103"/>
      <c r="M76" s="103"/>
      <c r="N76" s="103"/>
    </row>
    <row r="77" spans="1:6" ht="15">
      <c r="A77" s="31">
        <v>5362</v>
      </c>
      <c r="B77" s="22" t="s">
        <v>47</v>
      </c>
      <c r="C77" s="10">
        <v>300</v>
      </c>
      <c r="D77" s="22"/>
      <c r="E77" s="12"/>
      <c r="F77" s="3"/>
    </row>
    <row r="78" spans="2:6" ht="15.75" thickBot="1">
      <c r="B78" s="16" t="s">
        <v>9</v>
      </c>
      <c r="C78" s="110">
        <f>SUM(C73:C77)</f>
        <v>3333</v>
      </c>
      <c r="D78" s="110"/>
      <c r="E78" s="112"/>
      <c r="F78" s="3"/>
    </row>
    <row r="80" spans="1:5" ht="15">
      <c r="A80" s="146" t="s">
        <v>48</v>
      </c>
      <c r="B80" s="146"/>
      <c r="C80" s="146"/>
      <c r="D80" s="146"/>
      <c r="E80" s="146"/>
    </row>
    <row r="81" spans="2:6" ht="15">
      <c r="B81" s="2"/>
      <c r="C81" s="143">
        <v>2016</v>
      </c>
      <c r="D81" s="144"/>
      <c r="E81" s="145"/>
      <c r="F81" s="3"/>
    </row>
    <row r="82" spans="1:6" s="9" customFormat="1" ht="12">
      <c r="A82" s="4" t="s">
        <v>1</v>
      </c>
      <c r="B82" s="5" t="s">
        <v>2</v>
      </c>
      <c r="C82" s="120" t="s">
        <v>115</v>
      </c>
      <c r="D82" s="6"/>
      <c r="E82" s="7" t="s">
        <v>105</v>
      </c>
      <c r="F82" s="8"/>
    </row>
    <row r="83" spans="2:6" s="2" customFormat="1" ht="12.75">
      <c r="B83" s="2" t="s">
        <v>49</v>
      </c>
      <c r="C83" s="32">
        <f>SUM(C45)</f>
        <v>1966</v>
      </c>
      <c r="D83" s="115"/>
      <c r="E83" s="12"/>
      <c r="F83" s="33"/>
    </row>
    <row r="84" spans="2:6" s="2" customFormat="1" ht="12.75">
      <c r="B84" s="2" t="s">
        <v>50</v>
      </c>
      <c r="C84" s="32">
        <f>SUM(C55,C62,C68)</f>
        <v>1096</v>
      </c>
      <c r="D84" s="115"/>
      <c r="E84" s="12"/>
      <c r="F84" s="33"/>
    </row>
    <row r="85" spans="2:6" s="2" customFormat="1" ht="13.5" thickBot="1">
      <c r="B85" s="2" t="s">
        <v>51</v>
      </c>
      <c r="C85" s="34">
        <f>SUM(C78)</f>
        <v>3333</v>
      </c>
      <c r="D85" s="116"/>
      <c r="E85" s="35"/>
      <c r="F85" s="33"/>
    </row>
    <row r="86" spans="2:6" s="2" customFormat="1" ht="13.5" thickBot="1">
      <c r="B86" s="16" t="s">
        <v>9</v>
      </c>
      <c r="C86" s="36">
        <f>SUM(C83:C85)</f>
        <v>6395</v>
      </c>
      <c r="D86" s="36"/>
      <c r="E86" s="37"/>
      <c r="F86" s="28"/>
    </row>
    <row r="88" spans="1:5" ht="15">
      <c r="A88" s="146" t="s">
        <v>52</v>
      </c>
      <c r="B88" s="146"/>
      <c r="C88" s="146"/>
      <c r="D88" s="146"/>
      <c r="E88" s="146"/>
    </row>
    <row r="89" spans="2:6" ht="15">
      <c r="B89" s="2"/>
      <c r="C89" s="149">
        <v>2016</v>
      </c>
      <c r="D89" s="150"/>
      <c r="E89" s="151"/>
      <c r="F89" s="3"/>
    </row>
    <row r="90" spans="1:6" s="9" customFormat="1" ht="12">
      <c r="A90" s="4" t="s">
        <v>1</v>
      </c>
      <c r="B90" s="5" t="s">
        <v>2</v>
      </c>
      <c r="C90" s="120" t="s">
        <v>115</v>
      </c>
      <c r="D90" s="121"/>
      <c r="E90" s="122" t="s">
        <v>105</v>
      </c>
      <c r="F90" s="8"/>
    </row>
    <row r="91" spans="1:6" ht="15">
      <c r="A91">
        <v>8115</v>
      </c>
      <c r="B91" t="s">
        <v>109</v>
      </c>
      <c r="C91" s="10">
        <v>-275</v>
      </c>
      <c r="D91" s="117"/>
      <c r="E91" s="12"/>
      <c r="F91" s="38"/>
    </row>
    <row r="92" spans="3:5" ht="15.75" thickBot="1">
      <c r="C92" s="39"/>
      <c r="D92" s="40"/>
      <c r="E92" s="41"/>
    </row>
    <row r="93" spans="1:5" s="43" customFormat="1" ht="12.75">
      <c r="A93" s="42" t="s">
        <v>53</v>
      </c>
      <c r="B93" s="42"/>
      <c r="C93" s="113">
        <f>SUM(C15,-C86,C91)</f>
        <v>0</v>
      </c>
      <c r="D93" s="113"/>
      <c r="E93" s="114"/>
    </row>
    <row r="94" spans="1:6" ht="15.75" thickBot="1">
      <c r="A94">
        <v>4221</v>
      </c>
      <c r="B94" t="s">
        <v>54</v>
      </c>
      <c r="C94" s="44">
        <v>3940</v>
      </c>
      <c r="D94" s="44"/>
      <c r="E94" s="45"/>
      <c r="F94" s="15" t="s">
        <v>107</v>
      </c>
    </row>
    <row r="96" spans="1:2" ht="15">
      <c r="A96" s="154" t="s">
        <v>117</v>
      </c>
      <c r="B96" s="154"/>
    </row>
    <row r="99" ht="15">
      <c r="B99" t="s">
        <v>55</v>
      </c>
    </row>
    <row r="102" ht="15">
      <c r="B102" t="s">
        <v>56</v>
      </c>
    </row>
    <row r="106" spans="2:7" ht="15">
      <c r="B106" s="124" t="s">
        <v>57</v>
      </c>
      <c r="D106" s="153" t="s">
        <v>58</v>
      </c>
      <c r="E106" s="153"/>
      <c r="F106" s="153"/>
      <c r="G106" s="153"/>
    </row>
  </sheetData>
  <sheetProtection/>
  <mergeCells count="19">
    <mergeCell ref="C48:E48"/>
    <mergeCell ref="C57:E57"/>
    <mergeCell ref="D106:G106"/>
    <mergeCell ref="C71:E71"/>
    <mergeCell ref="A80:E80"/>
    <mergeCell ref="C81:E81"/>
    <mergeCell ref="A88:E88"/>
    <mergeCell ref="C89:E89"/>
    <mergeCell ref="A96:B96"/>
    <mergeCell ref="C64:E64"/>
    <mergeCell ref="A70:E70"/>
    <mergeCell ref="A1:E1"/>
    <mergeCell ref="A2:C2"/>
    <mergeCell ref="A3:E3"/>
    <mergeCell ref="C4:E4"/>
    <mergeCell ref="A16:C16"/>
    <mergeCell ref="A17:E17"/>
    <mergeCell ref="C18:E18"/>
    <mergeCell ref="A47:E47"/>
  </mergeCells>
  <printOptions/>
  <pageMargins left="0.7" right="0.7" top="0.787401575" bottom="0.787401575" header="0.3" footer="0.3"/>
  <pageSetup horizontalDpi="600" verticalDpi="600" orientation="portrait" paperSize="9" scale="90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Normal="115" zoomScalePageLayoutView="0" workbookViewId="0" topLeftCell="A15">
      <selection activeCell="H45" sqref="H45"/>
    </sheetView>
  </sheetViews>
  <sheetFormatPr defaultColWidth="9.140625" defaultRowHeight="15"/>
  <cols>
    <col min="1" max="1" width="3.421875" style="0" bestFit="1" customWidth="1"/>
    <col min="2" max="2" width="4.00390625" style="0" bestFit="1" customWidth="1"/>
    <col min="3" max="3" width="14.28125" style="0" bestFit="1" customWidth="1"/>
    <col min="4" max="4" width="7.00390625" style="0" bestFit="1" customWidth="1"/>
    <col min="5" max="6" width="0.5625" style="0" customWidth="1"/>
    <col min="7" max="7" width="7.00390625" style="0" bestFit="1" customWidth="1"/>
    <col min="8" max="8" width="9.28125" style="0" bestFit="1" customWidth="1"/>
    <col min="9" max="9" width="11.00390625" style="0" bestFit="1" customWidth="1"/>
  </cols>
  <sheetData>
    <row r="1" spans="1:9" ht="24.75" customHeight="1">
      <c r="A1" s="155" t="s">
        <v>112</v>
      </c>
      <c r="B1" s="155"/>
      <c r="C1" s="155"/>
      <c r="D1" s="155"/>
      <c r="E1" s="155"/>
      <c r="F1" s="155"/>
      <c r="G1" s="155"/>
      <c r="H1" s="155"/>
      <c r="I1" s="155"/>
    </row>
    <row r="2" spans="1:9" ht="15.75" thickBot="1">
      <c r="A2" s="46"/>
      <c r="B2" s="156" t="s">
        <v>60</v>
      </c>
      <c r="C2" s="156"/>
      <c r="D2" s="156"/>
      <c r="E2" s="156"/>
      <c r="F2" s="156"/>
      <c r="G2" s="156"/>
      <c r="H2" s="156"/>
      <c r="I2" s="156"/>
    </row>
    <row r="3" spans="1:9" ht="15">
      <c r="A3" s="47"/>
      <c r="B3" s="48"/>
      <c r="C3" s="49"/>
      <c r="D3" s="50"/>
      <c r="E3" s="51"/>
      <c r="F3" s="51"/>
      <c r="G3" s="157">
        <v>2016</v>
      </c>
      <c r="H3" s="158"/>
      <c r="I3" s="159"/>
    </row>
    <row r="4" spans="1:9" ht="15.75" thickBot="1">
      <c r="A4" s="52"/>
      <c r="B4" s="52"/>
      <c r="C4" s="53" t="s">
        <v>61</v>
      </c>
      <c r="D4" s="54" t="s">
        <v>62</v>
      </c>
      <c r="E4" s="55"/>
      <c r="F4" s="55"/>
      <c r="G4" s="56" t="s">
        <v>62</v>
      </c>
      <c r="H4" s="57" t="s">
        <v>63</v>
      </c>
      <c r="I4" s="58" t="s">
        <v>64</v>
      </c>
    </row>
    <row r="5" spans="1:9" ht="15">
      <c r="A5" s="59" t="s">
        <v>65</v>
      </c>
      <c r="B5" s="60">
        <v>1</v>
      </c>
      <c r="C5" s="61" t="s">
        <v>66</v>
      </c>
      <c r="D5" s="62">
        <v>430</v>
      </c>
      <c r="E5" s="63"/>
      <c r="F5" s="63"/>
      <c r="G5" s="64">
        <v>430</v>
      </c>
      <c r="H5" s="60"/>
      <c r="I5" s="65"/>
    </row>
    <row r="6" spans="1:9" ht="15">
      <c r="A6" s="66"/>
      <c r="B6" s="21">
        <v>2</v>
      </c>
      <c r="C6" s="67" t="s">
        <v>67</v>
      </c>
      <c r="D6" s="68">
        <v>1010</v>
      </c>
      <c r="E6" s="23"/>
      <c r="F6" s="23"/>
      <c r="G6" s="69">
        <v>1010</v>
      </c>
      <c r="H6" s="21"/>
      <c r="I6" s="70"/>
    </row>
    <row r="7" spans="1:9" ht="15">
      <c r="A7" s="66"/>
      <c r="B7" s="21">
        <v>3</v>
      </c>
      <c r="C7" s="67" t="s">
        <v>68</v>
      </c>
      <c r="D7" s="68">
        <v>607</v>
      </c>
      <c r="E7" s="23"/>
      <c r="F7" s="23"/>
      <c r="G7" s="69">
        <v>607</v>
      </c>
      <c r="H7" s="21"/>
      <c r="I7" s="70"/>
    </row>
    <row r="8" spans="1:9" ht="15">
      <c r="A8" s="66"/>
      <c r="B8" s="21">
        <v>4</v>
      </c>
      <c r="C8" s="67" t="s">
        <v>69</v>
      </c>
      <c r="D8" s="68">
        <v>955</v>
      </c>
      <c r="E8" s="23"/>
      <c r="F8" s="23"/>
      <c r="G8" s="69">
        <v>955</v>
      </c>
      <c r="H8" s="21"/>
      <c r="I8" s="70"/>
    </row>
    <row r="9" spans="1:9" ht="15">
      <c r="A9" s="66"/>
      <c r="B9" s="21">
        <v>5</v>
      </c>
      <c r="C9" s="67" t="s">
        <v>70</v>
      </c>
      <c r="D9" s="68">
        <v>260</v>
      </c>
      <c r="E9" s="23"/>
      <c r="F9" s="23"/>
      <c r="G9" s="69">
        <v>260</v>
      </c>
      <c r="H9" s="21"/>
      <c r="I9" s="70"/>
    </row>
    <row r="10" spans="1:9" ht="15">
      <c r="A10" s="66"/>
      <c r="B10" s="21">
        <v>6</v>
      </c>
      <c r="C10" s="67" t="s">
        <v>71</v>
      </c>
      <c r="D10" s="68">
        <v>1179</v>
      </c>
      <c r="E10" s="23"/>
      <c r="F10" s="23"/>
      <c r="G10" s="69">
        <v>1179</v>
      </c>
      <c r="H10" s="21"/>
      <c r="I10" s="70"/>
    </row>
    <row r="11" spans="1:9" ht="15.75" thickBot="1">
      <c r="A11" s="71"/>
      <c r="B11" s="72">
        <v>7</v>
      </c>
      <c r="C11" s="73" t="s">
        <v>72</v>
      </c>
      <c r="D11" s="74">
        <v>704</v>
      </c>
      <c r="E11" s="75"/>
      <c r="F11" s="75"/>
      <c r="G11" s="76">
        <v>704</v>
      </c>
      <c r="H11" s="72"/>
      <c r="I11" s="77"/>
    </row>
    <row r="12" spans="1:9" ht="15.75" thickBot="1">
      <c r="A12" s="66"/>
      <c r="B12" s="78"/>
      <c r="C12" s="79"/>
      <c r="D12" s="80">
        <f>SUM(D5:D11)</f>
        <v>5145</v>
      </c>
      <c r="E12" s="23"/>
      <c r="F12" s="23"/>
      <c r="G12" s="81">
        <f>SUM(G5:G11)</f>
        <v>5145</v>
      </c>
      <c r="H12" s="78"/>
      <c r="I12" s="82">
        <f>SUM(I5:I11)</f>
        <v>0</v>
      </c>
    </row>
    <row r="13" spans="1:9" ht="15">
      <c r="A13" s="59" t="s">
        <v>73</v>
      </c>
      <c r="B13" s="60">
        <v>1</v>
      </c>
      <c r="C13" s="61" t="s">
        <v>74</v>
      </c>
      <c r="D13" s="62">
        <v>193</v>
      </c>
      <c r="E13" s="63"/>
      <c r="F13" s="63"/>
      <c r="G13" s="64">
        <v>193</v>
      </c>
      <c r="H13" s="60">
        <v>50</v>
      </c>
      <c r="I13" s="65">
        <f aca="true" t="shared" si="0" ref="I13:I24">PRODUCT(G13,H13)</f>
        <v>9650</v>
      </c>
    </row>
    <row r="14" spans="1:9" ht="15">
      <c r="A14" s="66"/>
      <c r="B14" s="21">
        <v>2</v>
      </c>
      <c r="C14" s="67" t="s">
        <v>75</v>
      </c>
      <c r="D14" s="68">
        <v>660</v>
      </c>
      <c r="E14" s="23"/>
      <c r="F14" s="23"/>
      <c r="G14" s="69">
        <v>660</v>
      </c>
      <c r="H14" s="21">
        <v>50</v>
      </c>
      <c r="I14" s="70">
        <f t="shared" si="0"/>
        <v>33000</v>
      </c>
    </row>
    <row r="15" spans="1:9" ht="15">
      <c r="A15" s="66"/>
      <c r="B15" s="21">
        <v>3</v>
      </c>
      <c r="C15" s="67" t="s">
        <v>76</v>
      </c>
      <c r="D15" s="68">
        <v>610</v>
      </c>
      <c r="E15" s="23"/>
      <c r="F15" s="23"/>
      <c r="G15" s="69">
        <v>610</v>
      </c>
      <c r="H15" s="21">
        <v>50</v>
      </c>
      <c r="I15" s="70">
        <f t="shared" si="0"/>
        <v>30500</v>
      </c>
    </row>
    <row r="16" spans="1:9" ht="15">
      <c r="A16" s="66"/>
      <c r="B16" s="21">
        <v>4</v>
      </c>
      <c r="C16" s="67" t="s">
        <v>77</v>
      </c>
      <c r="D16" s="68">
        <v>230</v>
      </c>
      <c r="E16" s="23"/>
      <c r="F16" s="23"/>
      <c r="G16" s="69">
        <v>230</v>
      </c>
      <c r="H16" s="21">
        <v>50</v>
      </c>
      <c r="I16" s="70">
        <f t="shared" si="0"/>
        <v>11500</v>
      </c>
    </row>
    <row r="17" spans="1:9" ht="15">
      <c r="A17" s="66"/>
      <c r="B17" s="21">
        <v>5</v>
      </c>
      <c r="C17" s="67" t="s">
        <v>78</v>
      </c>
      <c r="D17" s="68">
        <v>1830</v>
      </c>
      <c r="E17" s="23"/>
      <c r="F17" s="23"/>
      <c r="G17" s="69">
        <v>1830</v>
      </c>
      <c r="H17" s="21">
        <v>50</v>
      </c>
      <c r="I17" s="70">
        <f t="shared" si="0"/>
        <v>91500</v>
      </c>
    </row>
    <row r="18" spans="1:9" ht="15">
      <c r="A18" s="66"/>
      <c r="B18" s="21">
        <v>6</v>
      </c>
      <c r="C18" s="67" t="s">
        <v>79</v>
      </c>
      <c r="D18" s="68">
        <v>230</v>
      </c>
      <c r="E18" s="23"/>
      <c r="F18" s="23"/>
      <c r="G18" s="69">
        <v>230</v>
      </c>
      <c r="H18" s="21">
        <v>50</v>
      </c>
      <c r="I18" s="70">
        <f t="shared" si="0"/>
        <v>11500</v>
      </c>
    </row>
    <row r="19" spans="1:9" ht="15">
      <c r="A19" s="66"/>
      <c r="B19" s="99">
        <v>7</v>
      </c>
      <c r="C19" s="136" t="s">
        <v>80</v>
      </c>
      <c r="D19" s="137">
        <v>2600</v>
      </c>
      <c r="E19" s="138"/>
      <c r="F19" s="138"/>
      <c r="G19" s="100"/>
      <c r="H19" s="99">
        <v>0</v>
      </c>
      <c r="I19" s="83">
        <f>PRODUCT(G19,H19)</f>
        <v>0</v>
      </c>
    </row>
    <row r="20" spans="1:9" ht="15">
      <c r="A20" s="66"/>
      <c r="B20" s="21">
        <v>8</v>
      </c>
      <c r="C20" s="67" t="s">
        <v>81</v>
      </c>
      <c r="D20" s="68">
        <v>1793</v>
      </c>
      <c r="E20" s="23"/>
      <c r="F20" s="23"/>
      <c r="G20" s="69">
        <v>1793</v>
      </c>
      <c r="H20" s="21">
        <v>50</v>
      </c>
      <c r="I20" s="70">
        <f t="shared" si="0"/>
        <v>89650</v>
      </c>
    </row>
    <row r="21" spans="1:9" ht="15">
      <c r="A21" s="66"/>
      <c r="B21" s="21">
        <v>9</v>
      </c>
      <c r="C21" s="67" t="s">
        <v>82</v>
      </c>
      <c r="D21" s="68">
        <v>320</v>
      </c>
      <c r="E21" s="23"/>
      <c r="F21" s="23"/>
      <c r="G21" s="69">
        <v>320</v>
      </c>
      <c r="H21" s="21">
        <v>50</v>
      </c>
      <c r="I21" s="70">
        <f t="shared" si="0"/>
        <v>16000</v>
      </c>
    </row>
    <row r="22" spans="1:9" ht="15">
      <c r="A22" s="66"/>
      <c r="B22" s="21">
        <v>10</v>
      </c>
      <c r="C22" s="67" t="s">
        <v>83</v>
      </c>
      <c r="D22" s="68">
        <v>1176</v>
      </c>
      <c r="E22" s="23"/>
      <c r="F22" s="23"/>
      <c r="G22" s="69">
        <v>1176</v>
      </c>
      <c r="H22" s="21">
        <v>50</v>
      </c>
      <c r="I22" s="70">
        <f t="shared" si="0"/>
        <v>58800</v>
      </c>
    </row>
    <row r="23" spans="1:9" ht="15">
      <c r="A23" s="66"/>
      <c r="B23" s="21">
        <v>11</v>
      </c>
      <c r="C23" s="67" t="s">
        <v>84</v>
      </c>
      <c r="D23" s="68">
        <v>311</v>
      </c>
      <c r="E23" s="23"/>
      <c r="F23" s="23"/>
      <c r="G23" s="69">
        <v>311</v>
      </c>
      <c r="H23" s="21">
        <v>50</v>
      </c>
      <c r="I23" s="70">
        <f t="shared" si="0"/>
        <v>15550</v>
      </c>
    </row>
    <row r="24" spans="1:9" ht="15">
      <c r="A24" s="66"/>
      <c r="B24" s="21">
        <v>12</v>
      </c>
      <c r="C24" s="67" t="s">
        <v>85</v>
      </c>
      <c r="D24" s="68">
        <v>490</v>
      </c>
      <c r="E24" s="123"/>
      <c r="F24" s="123"/>
      <c r="G24" s="69">
        <v>490</v>
      </c>
      <c r="H24" s="21">
        <v>50</v>
      </c>
      <c r="I24" s="70">
        <f t="shared" si="0"/>
        <v>24500</v>
      </c>
    </row>
    <row r="25" spans="1:10" ht="15.75" thickBot="1">
      <c r="A25" s="129"/>
      <c r="B25" s="86"/>
      <c r="C25" s="126" t="s">
        <v>110</v>
      </c>
      <c r="D25" s="127"/>
      <c r="E25" s="75"/>
      <c r="F25" s="75"/>
      <c r="G25" s="85"/>
      <c r="H25" s="86"/>
      <c r="I25" s="87">
        <v>419710</v>
      </c>
      <c r="J25" t="s">
        <v>119</v>
      </c>
    </row>
    <row r="26" spans="1:9" ht="15.75" thickBot="1">
      <c r="A26" s="66"/>
      <c r="B26" s="78"/>
      <c r="C26" s="79"/>
      <c r="D26" s="80">
        <f>SUM(D13:D25)</f>
        <v>10443</v>
      </c>
      <c r="E26" s="23"/>
      <c r="F26" s="23"/>
      <c r="G26" s="81">
        <f>SUM(G13:G24)</f>
        <v>7843</v>
      </c>
      <c r="H26" s="78"/>
      <c r="I26" s="82">
        <f>SUM(I13:I25)</f>
        <v>811860</v>
      </c>
    </row>
    <row r="27" spans="1:9" ht="15">
      <c r="A27" s="59" t="s">
        <v>86</v>
      </c>
      <c r="B27" s="60">
        <v>1</v>
      </c>
      <c r="C27" s="61" t="s">
        <v>87</v>
      </c>
      <c r="D27" s="62">
        <v>446</v>
      </c>
      <c r="E27" s="63"/>
      <c r="F27" s="63"/>
      <c r="G27" s="64">
        <v>446</v>
      </c>
      <c r="H27" s="60"/>
      <c r="I27" s="65"/>
    </row>
    <row r="28" spans="1:9" ht="15">
      <c r="A28" s="66"/>
      <c r="B28" s="21">
        <v>2</v>
      </c>
      <c r="C28" s="67" t="s">
        <v>88</v>
      </c>
      <c r="D28" s="68">
        <v>919</v>
      </c>
      <c r="E28" s="23"/>
      <c r="F28" s="23"/>
      <c r="G28" s="69">
        <v>919</v>
      </c>
      <c r="H28" s="21"/>
      <c r="I28" s="70"/>
    </row>
    <row r="29" spans="1:9" ht="15">
      <c r="A29" s="66"/>
      <c r="B29" s="21">
        <v>3</v>
      </c>
      <c r="C29" s="67" t="s">
        <v>89</v>
      </c>
      <c r="D29" s="68">
        <v>1011</v>
      </c>
      <c r="E29" s="23"/>
      <c r="F29" s="23"/>
      <c r="G29" s="69">
        <v>1011</v>
      </c>
      <c r="H29" s="21"/>
      <c r="I29" s="70"/>
    </row>
    <row r="30" spans="1:9" ht="15">
      <c r="A30" s="66"/>
      <c r="B30" s="21">
        <v>4</v>
      </c>
      <c r="C30" s="67" t="s">
        <v>90</v>
      </c>
      <c r="D30" s="68">
        <v>140</v>
      </c>
      <c r="E30" s="23"/>
      <c r="F30" s="23"/>
      <c r="G30" s="69">
        <v>140</v>
      </c>
      <c r="H30" s="21"/>
      <c r="I30" s="70">
        <v>500000</v>
      </c>
    </row>
    <row r="31" spans="1:9" ht="15">
      <c r="A31" s="66"/>
      <c r="B31" s="21">
        <v>5</v>
      </c>
      <c r="C31" s="67" t="s">
        <v>91</v>
      </c>
      <c r="D31" s="68">
        <v>626</v>
      </c>
      <c r="E31" s="23"/>
      <c r="F31" s="23"/>
      <c r="G31" s="69">
        <v>626</v>
      </c>
      <c r="H31" s="21"/>
      <c r="I31" s="70"/>
    </row>
    <row r="32" spans="1:10" ht="15">
      <c r="A32" s="66"/>
      <c r="B32" s="21">
        <v>6</v>
      </c>
      <c r="C32" s="67" t="s">
        <v>92</v>
      </c>
      <c r="D32" s="68">
        <v>373</v>
      </c>
      <c r="E32" s="23"/>
      <c r="F32" s="23"/>
      <c r="G32" s="69">
        <v>373</v>
      </c>
      <c r="H32" s="21"/>
      <c r="I32" s="70"/>
      <c r="J32" s="104"/>
    </row>
    <row r="33" spans="1:9" ht="15">
      <c r="A33" s="66"/>
      <c r="B33" s="21">
        <v>7</v>
      </c>
      <c r="C33" s="67" t="s">
        <v>93</v>
      </c>
      <c r="D33" s="68">
        <v>1315</v>
      </c>
      <c r="E33" s="23"/>
      <c r="F33" s="23"/>
      <c r="G33" s="69">
        <v>1315</v>
      </c>
      <c r="H33" s="21"/>
      <c r="I33" s="70"/>
    </row>
    <row r="34" spans="1:9" ht="15">
      <c r="A34" s="66"/>
      <c r="B34" s="21">
        <v>8</v>
      </c>
      <c r="C34" s="67" t="s">
        <v>94</v>
      </c>
      <c r="D34" s="68">
        <v>424</v>
      </c>
      <c r="E34" s="23"/>
      <c r="F34" s="23"/>
      <c r="G34" s="69">
        <v>424</v>
      </c>
      <c r="H34" s="21"/>
      <c r="I34" s="70"/>
    </row>
    <row r="35" spans="1:9" ht="15">
      <c r="A35" s="66"/>
      <c r="B35" s="21">
        <v>9</v>
      </c>
      <c r="C35" s="67" t="s">
        <v>95</v>
      </c>
      <c r="D35" s="68">
        <v>728</v>
      </c>
      <c r="E35" s="23"/>
      <c r="F35" s="23"/>
      <c r="G35" s="69">
        <v>728</v>
      </c>
      <c r="H35" s="21"/>
      <c r="I35" s="70"/>
    </row>
    <row r="36" spans="1:9" ht="15">
      <c r="A36" s="66"/>
      <c r="B36" s="21">
        <v>10</v>
      </c>
      <c r="C36" s="67" t="s">
        <v>96</v>
      </c>
      <c r="D36" s="68">
        <v>591</v>
      </c>
      <c r="E36" s="23"/>
      <c r="F36" s="23"/>
      <c r="G36" s="69">
        <v>591</v>
      </c>
      <c r="H36" s="21">
        <v>800</v>
      </c>
      <c r="I36" s="70">
        <f>PRODUCT(G36,H36)</f>
        <v>472800</v>
      </c>
    </row>
    <row r="37" spans="1:9" ht="15">
      <c r="A37" s="66"/>
      <c r="B37" s="21">
        <v>11</v>
      </c>
      <c r="C37" s="67" t="s">
        <v>98</v>
      </c>
      <c r="D37" s="68">
        <v>1125</v>
      </c>
      <c r="E37" s="23"/>
      <c r="F37" s="23"/>
      <c r="G37" s="69">
        <v>1125</v>
      </c>
      <c r="H37" s="21"/>
      <c r="I37" s="83"/>
    </row>
    <row r="38" spans="1:9" ht="15">
      <c r="A38" s="66"/>
      <c r="B38" s="21">
        <v>12</v>
      </c>
      <c r="C38" s="67" t="s">
        <v>99</v>
      </c>
      <c r="D38" s="68">
        <v>513</v>
      </c>
      <c r="E38" s="23"/>
      <c r="F38" s="23"/>
      <c r="G38" s="69">
        <v>513</v>
      </c>
      <c r="H38" s="21"/>
      <c r="I38" s="70"/>
    </row>
    <row r="39" spans="1:9" ht="15">
      <c r="A39" s="66"/>
      <c r="B39" s="21">
        <v>13</v>
      </c>
      <c r="C39" s="67" t="s">
        <v>100</v>
      </c>
      <c r="D39" s="68">
        <v>416</v>
      </c>
      <c r="E39" s="23"/>
      <c r="F39" s="23"/>
      <c r="G39" s="69">
        <v>416</v>
      </c>
      <c r="H39" s="21"/>
      <c r="I39" s="98"/>
    </row>
    <row r="40" spans="1:10" ht="15">
      <c r="A40" s="125"/>
      <c r="B40" s="21">
        <v>14</v>
      </c>
      <c r="C40" s="67" t="s">
        <v>101</v>
      </c>
      <c r="D40" s="68">
        <v>277</v>
      </c>
      <c r="E40" s="123"/>
      <c r="F40" s="123"/>
      <c r="G40" s="69">
        <v>277</v>
      </c>
      <c r="H40" s="21"/>
      <c r="I40" s="70">
        <v>150000</v>
      </c>
      <c r="J40" t="s">
        <v>118</v>
      </c>
    </row>
    <row r="41" spans="1:9" ht="15.75" thickBot="1">
      <c r="A41" s="71"/>
      <c r="B41" s="72"/>
      <c r="C41" s="126" t="s">
        <v>97</v>
      </c>
      <c r="D41" s="127"/>
      <c r="E41" s="75"/>
      <c r="F41" s="75"/>
      <c r="G41" s="85">
        <v>1318</v>
      </c>
      <c r="H41" s="86">
        <v>800</v>
      </c>
      <c r="I41" s="87">
        <f>PRODUCT(G41,H41)</f>
        <v>1054400</v>
      </c>
    </row>
    <row r="42" spans="1:9" ht="15.75" thickBot="1">
      <c r="A42" s="23"/>
      <c r="B42" s="75"/>
      <c r="C42" s="84"/>
      <c r="D42" s="80">
        <f>SUM(D27:D41)</f>
        <v>8904</v>
      </c>
      <c r="E42" s="75"/>
      <c r="F42" s="75"/>
      <c r="G42" s="85">
        <f>SUM(G27:G41)</f>
        <v>10222</v>
      </c>
      <c r="H42" s="86"/>
      <c r="I42" s="87">
        <f>SUM(I27:I41)</f>
        <v>2177200</v>
      </c>
    </row>
    <row r="43" spans="2:9" ht="15.75" thickBot="1">
      <c r="B43" s="88">
        <v>33</v>
      </c>
      <c r="C43" s="89"/>
      <c r="D43" s="106"/>
      <c r="E43" s="75"/>
      <c r="F43" s="75"/>
      <c r="G43" s="105">
        <f>SUM(G12,G26,G42)</f>
        <v>23210</v>
      </c>
      <c r="H43" s="86"/>
      <c r="I43" s="139">
        <f>SUM(I12,I26,I42)</f>
        <v>2989060</v>
      </c>
    </row>
    <row r="44" spans="1:9" ht="15">
      <c r="A44" s="90"/>
      <c r="B44" s="90"/>
      <c r="C44" s="90"/>
      <c r="D44" s="90"/>
      <c r="E44" s="90"/>
      <c r="F44" s="90"/>
      <c r="G44" s="90"/>
      <c r="H44" s="90"/>
      <c r="I44" s="90"/>
    </row>
    <row r="45" spans="3:7" ht="15">
      <c r="C45" s="160" t="s">
        <v>102</v>
      </c>
      <c r="D45" s="160"/>
      <c r="G45" s="91">
        <v>42338</v>
      </c>
    </row>
  </sheetData>
  <sheetProtection/>
  <mergeCells count="4">
    <mergeCell ref="A1:I1"/>
    <mergeCell ref="B2:I2"/>
    <mergeCell ref="G3:I3"/>
    <mergeCell ref="C45:D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200" zoomScaleNormal="115" zoomScaleSheetLayoutView="200" workbookViewId="0" topLeftCell="A1">
      <selection activeCell="H2" sqref="H2"/>
    </sheetView>
  </sheetViews>
  <sheetFormatPr defaultColWidth="9.140625" defaultRowHeight="15"/>
  <cols>
    <col min="1" max="1" width="3.57421875" style="0" bestFit="1" customWidth="1"/>
    <col min="2" max="2" width="3.421875" style="0" bestFit="1" customWidth="1"/>
    <col min="3" max="3" width="15.421875" style="0" bestFit="1" customWidth="1"/>
    <col min="4" max="4" width="6.8515625" style="0" bestFit="1" customWidth="1"/>
    <col min="5" max="5" width="9.7109375" style="0" customWidth="1"/>
    <col min="6" max="6" width="12.140625" style="0" bestFit="1" customWidth="1"/>
    <col min="7" max="7" width="11.140625" style="0" customWidth="1"/>
  </cols>
  <sheetData>
    <row r="1" spans="1:6" ht="37.5" customHeight="1">
      <c r="A1" s="164" t="s">
        <v>113</v>
      </c>
      <c r="B1" s="164"/>
      <c r="C1" s="164"/>
      <c r="D1" s="164"/>
      <c r="E1" s="164"/>
      <c r="F1" s="164"/>
    </row>
    <row r="2" spans="1:3" s="90" customFormat="1" ht="12" thickBot="1">
      <c r="A2" s="46"/>
      <c r="B2" s="92"/>
      <c r="C2" s="92"/>
    </row>
    <row r="3" spans="2:6" s="47" customFormat="1" ht="12.75">
      <c r="B3" s="48"/>
      <c r="C3" s="48"/>
      <c r="D3" s="161">
        <v>2016</v>
      </c>
      <c r="E3" s="165"/>
      <c r="F3" s="162"/>
    </row>
    <row r="4" spans="3:7" s="52" customFormat="1" ht="12" thickBot="1">
      <c r="C4" s="93" t="s">
        <v>61</v>
      </c>
      <c r="D4" s="94" t="s">
        <v>62</v>
      </c>
      <c r="E4" s="94" t="s">
        <v>126</v>
      </c>
      <c r="F4" s="95" t="s">
        <v>103</v>
      </c>
      <c r="G4" s="96" t="s">
        <v>104</v>
      </c>
    </row>
    <row r="5" spans="1:8" ht="15">
      <c r="A5" t="s">
        <v>65</v>
      </c>
      <c r="B5" s="21">
        <v>1</v>
      </c>
      <c r="C5" s="21" t="s">
        <v>66</v>
      </c>
      <c r="D5" s="97">
        <v>430</v>
      </c>
      <c r="E5" s="166">
        <v>525</v>
      </c>
      <c r="F5" s="31">
        <v>41.02</v>
      </c>
      <c r="G5" s="98">
        <f>PRODUCT(E5,F5)</f>
        <v>21535.5</v>
      </c>
      <c r="H5" t="s">
        <v>127</v>
      </c>
    </row>
    <row r="6" spans="2:8" ht="15">
      <c r="B6" s="21">
        <v>2</v>
      </c>
      <c r="C6" s="21" t="s">
        <v>67</v>
      </c>
      <c r="D6" s="69">
        <v>1010</v>
      </c>
      <c r="E6" s="167">
        <v>1065</v>
      </c>
      <c r="F6" s="31">
        <v>41.02</v>
      </c>
      <c r="G6" s="98">
        <f aca="true" t="shared" si="0" ref="G6:G37">PRODUCT(E6,F6)</f>
        <v>43686.3</v>
      </c>
      <c r="H6" t="s">
        <v>127</v>
      </c>
    </row>
    <row r="7" spans="2:8" ht="15">
      <c r="B7" s="21">
        <v>3</v>
      </c>
      <c r="C7" s="21" t="s">
        <v>68</v>
      </c>
      <c r="D7" s="69">
        <v>607</v>
      </c>
      <c r="E7" s="167">
        <v>617</v>
      </c>
      <c r="F7" s="31">
        <v>41.02</v>
      </c>
      <c r="G7" s="98">
        <f t="shared" si="0"/>
        <v>25309.34</v>
      </c>
      <c r="H7" t="s">
        <v>127</v>
      </c>
    </row>
    <row r="8" spans="2:8" ht="15">
      <c r="B8" s="21">
        <v>4</v>
      </c>
      <c r="C8" s="21" t="s">
        <v>69</v>
      </c>
      <c r="D8" s="69">
        <v>955</v>
      </c>
      <c r="E8" s="167">
        <v>873</v>
      </c>
      <c r="F8" s="31">
        <v>41.02</v>
      </c>
      <c r="G8" s="98">
        <f t="shared" si="0"/>
        <v>35810.46</v>
      </c>
      <c r="H8" t="s">
        <v>127</v>
      </c>
    </row>
    <row r="9" spans="2:8" ht="15">
      <c r="B9" s="21">
        <v>5</v>
      </c>
      <c r="C9" s="21" t="s">
        <v>70</v>
      </c>
      <c r="D9" s="69">
        <v>260</v>
      </c>
      <c r="E9" s="167">
        <v>228</v>
      </c>
      <c r="F9" s="31">
        <v>41.02</v>
      </c>
      <c r="G9" s="98">
        <f t="shared" si="0"/>
        <v>9352.560000000001</v>
      </c>
      <c r="H9" t="s">
        <v>127</v>
      </c>
    </row>
    <row r="10" spans="2:8" ht="15">
      <c r="B10" s="21">
        <v>6</v>
      </c>
      <c r="C10" s="21" t="s">
        <v>71</v>
      </c>
      <c r="D10" s="69">
        <v>1179</v>
      </c>
      <c r="E10" s="167">
        <v>1210</v>
      </c>
      <c r="F10" s="31">
        <v>41.02</v>
      </c>
      <c r="G10" s="98">
        <f t="shared" si="0"/>
        <v>49634.200000000004</v>
      </c>
      <c r="H10" t="s">
        <v>127</v>
      </c>
    </row>
    <row r="11" spans="2:8" ht="15">
      <c r="B11" s="21">
        <v>7</v>
      </c>
      <c r="C11" s="21" t="s">
        <v>72</v>
      </c>
      <c r="D11" s="69">
        <v>704</v>
      </c>
      <c r="E11" s="167">
        <v>872</v>
      </c>
      <c r="F11" s="31">
        <v>41.02</v>
      </c>
      <c r="G11" s="98">
        <f t="shared" si="0"/>
        <v>35769.44</v>
      </c>
      <c r="H11" t="s">
        <v>127</v>
      </c>
    </row>
    <row r="12" spans="1:8" ht="15">
      <c r="A12" t="s">
        <v>73</v>
      </c>
      <c r="B12" s="21">
        <v>8</v>
      </c>
      <c r="C12" s="21" t="s">
        <v>74</v>
      </c>
      <c r="D12" s="69">
        <v>193</v>
      </c>
      <c r="E12" s="167">
        <v>219</v>
      </c>
      <c r="F12" s="31">
        <v>41.02</v>
      </c>
      <c r="G12" s="98">
        <f t="shared" si="0"/>
        <v>8983.380000000001</v>
      </c>
      <c r="H12" t="s">
        <v>127</v>
      </c>
    </row>
    <row r="13" spans="2:8" ht="15">
      <c r="B13" s="21">
        <v>9</v>
      </c>
      <c r="C13" s="21" t="s">
        <v>75</v>
      </c>
      <c r="D13" s="69">
        <v>660</v>
      </c>
      <c r="E13" s="167">
        <v>738</v>
      </c>
      <c r="F13" s="31">
        <v>41.02</v>
      </c>
      <c r="G13" s="98">
        <f t="shared" si="0"/>
        <v>30272.760000000002</v>
      </c>
      <c r="H13" t="s">
        <v>127</v>
      </c>
    </row>
    <row r="14" spans="2:8" ht="15">
      <c r="B14" s="21">
        <v>10</v>
      </c>
      <c r="C14" s="21" t="s">
        <v>76</v>
      </c>
      <c r="D14" s="69">
        <v>610</v>
      </c>
      <c r="E14" s="167">
        <v>649</v>
      </c>
      <c r="F14" s="31">
        <v>41.02</v>
      </c>
      <c r="G14" s="98">
        <f t="shared" si="0"/>
        <v>26621.980000000003</v>
      </c>
      <c r="H14" t="s">
        <v>127</v>
      </c>
    </row>
    <row r="15" spans="2:8" ht="15">
      <c r="B15" s="21">
        <v>11</v>
      </c>
      <c r="C15" s="21" t="s">
        <v>77</v>
      </c>
      <c r="D15" s="69">
        <v>230</v>
      </c>
      <c r="E15" s="167">
        <v>208</v>
      </c>
      <c r="F15" s="31">
        <v>41.02</v>
      </c>
      <c r="G15" s="98">
        <f t="shared" si="0"/>
        <v>8532.16</v>
      </c>
      <c r="H15" t="s">
        <v>127</v>
      </c>
    </row>
    <row r="16" spans="2:8" ht="15">
      <c r="B16" s="21">
        <v>12</v>
      </c>
      <c r="C16" s="21" t="s">
        <v>78</v>
      </c>
      <c r="D16" s="69">
        <v>1830</v>
      </c>
      <c r="E16" s="167">
        <v>2032</v>
      </c>
      <c r="F16" s="31">
        <v>41.02</v>
      </c>
      <c r="G16" s="98">
        <f t="shared" si="0"/>
        <v>83352.64</v>
      </c>
      <c r="H16" t="s">
        <v>127</v>
      </c>
    </row>
    <row r="17" spans="2:8" ht="15">
      <c r="B17" s="21">
        <v>13</v>
      </c>
      <c r="C17" s="21" t="s">
        <v>79</v>
      </c>
      <c r="D17" s="69">
        <v>230</v>
      </c>
      <c r="E17" s="167">
        <v>227</v>
      </c>
      <c r="F17" s="31">
        <v>41.02</v>
      </c>
      <c r="G17" s="98">
        <f t="shared" si="0"/>
        <v>9311.54</v>
      </c>
      <c r="H17" t="s">
        <v>127</v>
      </c>
    </row>
    <row r="18" spans="2:8" ht="15">
      <c r="B18" s="99">
        <v>14</v>
      </c>
      <c r="C18" s="99" t="s">
        <v>80</v>
      </c>
      <c r="D18" s="100">
        <v>2600</v>
      </c>
      <c r="E18" s="167">
        <v>3320</v>
      </c>
      <c r="F18" s="31">
        <v>41.02</v>
      </c>
      <c r="G18" s="98">
        <f t="shared" si="0"/>
        <v>136186.40000000002</v>
      </c>
      <c r="H18" t="s">
        <v>128</v>
      </c>
    </row>
    <row r="19" spans="2:8" ht="15">
      <c r="B19" s="99">
        <v>15</v>
      </c>
      <c r="C19" s="99" t="s">
        <v>81</v>
      </c>
      <c r="D19" s="100">
        <v>1793</v>
      </c>
      <c r="E19" s="167">
        <v>1826</v>
      </c>
      <c r="F19" s="31">
        <v>41.02</v>
      </c>
      <c r="G19" s="98">
        <f t="shared" si="0"/>
        <v>74902.52</v>
      </c>
      <c r="H19" t="s">
        <v>127</v>
      </c>
    </row>
    <row r="20" spans="2:8" ht="15">
      <c r="B20" s="21">
        <v>16</v>
      </c>
      <c r="C20" s="21" t="s">
        <v>82</v>
      </c>
      <c r="D20" s="69">
        <v>320</v>
      </c>
      <c r="E20" s="167">
        <v>345</v>
      </c>
      <c r="F20" s="31">
        <v>41.02</v>
      </c>
      <c r="G20" s="98">
        <f t="shared" si="0"/>
        <v>14151.900000000001</v>
      </c>
      <c r="H20" t="s">
        <v>127</v>
      </c>
    </row>
    <row r="21" spans="2:8" ht="15">
      <c r="B21" s="21">
        <v>17</v>
      </c>
      <c r="C21" s="21" t="s">
        <v>83</v>
      </c>
      <c r="D21" s="69">
        <v>1176</v>
      </c>
      <c r="E21" s="167">
        <v>1278</v>
      </c>
      <c r="F21" s="31">
        <v>41.02</v>
      </c>
      <c r="G21" s="98">
        <f t="shared" si="0"/>
        <v>52423.560000000005</v>
      </c>
      <c r="H21" t="s">
        <v>127</v>
      </c>
    </row>
    <row r="22" spans="2:8" ht="15">
      <c r="B22" s="21">
        <v>18</v>
      </c>
      <c r="C22" s="21" t="s">
        <v>84</v>
      </c>
      <c r="D22" s="69">
        <v>311</v>
      </c>
      <c r="E22" s="167">
        <v>404</v>
      </c>
      <c r="F22" s="31">
        <v>41.02</v>
      </c>
      <c r="G22" s="98">
        <f t="shared" si="0"/>
        <v>16572.08</v>
      </c>
      <c r="H22" t="s">
        <v>127</v>
      </c>
    </row>
    <row r="23" spans="2:8" ht="15">
      <c r="B23" s="21">
        <v>19</v>
      </c>
      <c r="C23" s="21" t="s">
        <v>85</v>
      </c>
      <c r="D23" s="69">
        <v>490</v>
      </c>
      <c r="E23" s="167">
        <v>435</v>
      </c>
      <c r="F23" s="31">
        <v>41.02</v>
      </c>
      <c r="G23" s="98">
        <f t="shared" si="0"/>
        <v>17843.7</v>
      </c>
      <c r="H23" t="s">
        <v>127</v>
      </c>
    </row>
    <row r="24" spans="1:8" ht="15">
      <c r="A24" t="s">
        <v>86</v>
      </c>
      <c r="B24" s="21">
        <v>20</v>
      </c>
      <c r="C24" s="21" t="s">
        <v>87</v>
      </c>
      <c r="D24" s="69">
        <v>446</v>
      </c>
      <c r="E24" s="167">
        <v>521</v>
      </c>
      <c r="F24" s="31">
        <v>41.02</v>
      </c>
      <c r="G24" s="98">
        <f t="shared" si="0"/>
        <v>21371.420000000002</v>
      </c>
      <c r="H24" t="s">
        <v>127</v>
      </c>
    </row>
    <row r="25" spans="2:8" ht="15">
      <c r="B25" s="21">
        <v>21</v>
      </c>
      <c r="C25" s="21" t="s">
        <v>88</v>
      </c>
      <c r="D25" s="69">
        <v>919</v>
      </c>
      <c r="E25" s="167">
        <v>1069</v>
      </c>
      <c r="F25" s="31">
        <v>41.02</v>
      </c>
      <c r="G25" s="98">
        <f t="shared" si="0"/>
        <v>43850.380000000005</v>
      </c>
      <c r="H25" t="s">
        <v>127</v>
      </c>
    </row>
    <row r="26" spans="2:8" ht="15">
      <c r="B26" s="21">
        <v>22</v>
      </c>
      <c r="C26" s="21" t="s">
        <v>89</v>
      </c>
      <c r="D26" s="69">
        <v>1011</v>
      </c>
      <c r="E26" s="167">
        <v>1290</v>
      </c>
      <c r="F26" s="31">
        <v>41.02</v>
      </c>
      <c r="G26" s="98">
        <f t="shared" si="0"/>
        <v>52915.8</v>
      </c>
      <c r="H26" t="s">
        <v>127</v>
      </c>
    </row>
    <row r="27" spans="2:8" ht="15">
      <c r="B27" s="21">
        <v>23</v>
      </c>
      <c r="C27" s="21" t="s">
        <v>90</v>
      </c>
      <c r="D27" s="69">
        <v>140</v>
      </c>
      <c r="E27" s="167">
        <v>164</v>
      </c>
      <c r="F27" s="31">
        <v>41.02</v>
      </c>
      <c r="G27" s="98">
        <f t="shared" si="0"/>
        <v>6727.280000000001</v>
      </c>
      <c r="H27" t="s">
        <v>128</v>
      </c>
    </row>
    <row r="28" spans="2:8" ht="15">
      <c r="B28" s="21">
        <v>24</v>
      </c>
      <c r="C28" s="21" t="s">
        <v>91</v>
      </c>
      <c r="D28" s="69">
        <v>626</v>
      </c>
      <c r="E28" s="167">
        <v>573</v>
      </c>
      <c r="F28" s="31">
        <v>41.02</v>
      </c>
      <c r="G28" s="98">
        <f t="shared" si="0"/>
        <v>23504.460000000003</v>
      </c>
      <c r="H28" t="s">
        <v>127</v>
      </c>
    </row>
    <row r="29" spans="2:8" ht="15">
      <c r="B29" s="21">
        <v>25</v>
      </c>
      <c r="C29" s="21" t="s">
        <v>92</v>
      </c>
      <c r="D29" s="69">
        <v>373</v>
      </c>
      <c r="E29" s="167">
        <v>379</v>
      </c>
      <c r="F29" s="31">
        <v>41.02</v>
      </c>
      <c r="G29" s="98">
        <f t="shared" si="0"/>
        <v>15546.580000000002</v>
      </c>
      <c r="H29" t="s">
        <v>127</v>
      </c>
    </row>
    <row r="30" spans="2:8" ht="15">
      <c r="B30" s="21">
        <v>26</v>
      </c>
      <c r="C30" s="21" t="s">
        <v>93</v>
      </c>
      <c r="D30" s="69">
        <v>1315</v>
      </c>
      <c r="E30" s="167">
        <v>1546</v>
      </c>
      <c r="F30" s="31">
        <v>41.02</v>
      </c>
      <c r="G30" s="98">
        <f t="shared" si="0"/>
        <v>63416.920000000006</v>
      </c>
      <c r="H30" t="s">
        <v>127</v>
      </c>
    </row>
    <row r="31" spans="2:8" ht="15">
      <c r="B31" s="21">
        <v>27</v>
      </c>
      <c r="C31" s="21" t="s">
        <v>94</v>
      </c>
      <c r="D31" s="69">
        <v>424</v>
      </c>
      <c r="E31" s="167">
        <v>484</v>
      </c>
      <c r="F31" s="31">
        <v>41.02</v>
      </c>
      <c r="G31" s="98">
        <f t="shared" si="0"/>
        <v>19853.68</v>
      </c>
      <c r="H31" t="s">
        <v>127</v>
      </c>
    </row>
    <row r="32" spans="2:8" ht="15">
      <c r="B32" s="21">
        <v>28</v>
      </c>
      <c r="C32" s="21" t="s">
        <v>95</v>
      </c>
      <c r="D32" s="69">
        <v>728</v>
      </c>
      <c r="E32" s="167">
        <v>758</v>
      </c>
      <c r="F32" s="31">
        <v>41.02</v>
      </c>
      <c r="G32" s="98">
        <f t="shared" si="0"/>
        <v>31093.160000000003</v>
      </c>
      <c r="H32" t="s">
        <v>127</v>
      </c>
    </row>
    <row r="33" spans="2:8" ht="15">
      <c r="B33" s="21">
        <v>29</v>
      </c>
      <c r="C33" s="21" t="s">
        <v>96</v>
      </c>
      <c r="D33" s="69">
        <v>591</v>
      </c>
      <c r="E33" s="167">
        <v>646</v>
      </c>
      <c r="F33" s="31">
        <v>41.02</v>
      </c>
      <c r="G33" s="98">
        <f t="shared" si="0"/>
        <v>26498.920000000002</v>
      </c>
      <c r="H33" t="s">
        <v>128</v>
      </c>
    </row>
    <row r="34" spans="2:8" ht="15">
      <c r="B34" s="21">
        <v>30</v>
      </c>
      <c r="C34" s="21" t="s">
        <v>98</v>
      </c>
      <c r="D34" s="69">
        <v>1125</v>
      </c>
      <c r="E34" s="167">
        <v>1084</v>
      </c>
      <c r="F34" s="31">
        <v>41.02</v>
      </c>
      <c r="G34" s="98">
        <f t="shared" si="0"/>
        <v>44465.68</v>
      </c>
      <c r="H34" t="s">
        <v>127</v>
      </c>
    </row>
    <row r="35" spans="2:8" ht="15">
      <c r="B35" s="21">
        <v>31</v>
      </c>
      <c r="C35" s="21" t="s">
        <v>99</v>
      </c>
      <c r="D35" s="69">
        <v>513</v>
      </c>
      <c r="E35" s="167">
        <v>532</v>
      </c>
      <c r="F35" s="31">
        <v>41.02</v>
      </c>
      <c r="G35" s="98">
        <f t="shared" si="0"/>
        <v>21822.640000000003</v>
      </c>
      <c r="H35" t="s">
        <v>127</v>
      </c>
    </row>
    <row r="36" spans="2:8" ht="15">
      <c r="B36" s="21">
        <v>32</v>
      </c>
      <c r="C36" s="21" t="s">
        <v>100</v>
      </c>
      <c r="D36" s="69">
        <v>416</v>
      </c>
      <c r="E36" s="167">
        <v>428</v>
      </c>
      <c r="F36" s="31">
        <v>41.02</v>
      </c>
      <c r="G36" s="98">
        <f t="shared" si="0"/>
        <v>17556.56</v>
      </c>
      <c r="H36" t="s">
        <v>127</v>
      </c>
    </row>
    <row r="37" spans="2:8" ht="15.75" thickBot="1">
      <c r="B37" s="21">
        <v>33</v>
      </c>
      <c r="C37" s="21" t="s">
        <v>101</v>
      </c>
      <c r="D37" s="101">
        <v>277</v>
      </c>
      <c r="E37" s="168">
        <v>323</v>
      </c>
      <c r="F37" s="78">
        <v>41.02</v>
      </c>
      <c r="G37" s="98">
        <f t="shared" si="0"/>
        <v>13249.460000000001</v>
      </c>
      <c r="H37" t="s">
        <v>127</v>
      </c>
    </row>
    <row r="38" spans="3:7" ht="15.75" thickBot="1">
      <c r="C38" s="102"/>
      <c r="D38" s="107">
        <f>SUM(D5:D37)</f>
        <v>24492</v>
      </c>
      <c r="E38" s="169">
        <f>SUM(E5:E37)</f>
        <v>26868</v>
      </c>
      <c r="F38" s="170">
        <v>41.02</v>
      </c>
      <c r="G38" s="171">
        <f>SUM(G5:G37)</f>
        <v>1102125.36</v>
      </c>
    </row>
    <row r="39" spans="6:7" ht="15">
      <c r="F39" s="103"/>
      <c r="G39" s="15"/>
    </row>
    <row r="40" spans="2:6" ht="15">
      <c r="B40" s="160" t="s">
        <v>102</v>
      </c>
      <c r="C40" s="160"/>
      <c r="D40" s="43"/>
      <c r="E40" s="43">
        <v>2376</v>
      </c>
      <c r="F40" s="172">
        <v>41.016</v>
      </c>
    </row>
    <row r="41" spans="2:3" ht="15">
      <c r="B41" s="163">
        <v>42338</v>
      </c>
      <c r="C41" s="163"/>
    </row>
  </sheetData>
  <sheetProtection/>
  <mergeCells count="4">
    <mergeCell ref="B40:C40"/>
    <mergeCell ref="B41:C41"/>
    <mergeCell ref="A1:F1"/>
    <mergeCell ref="D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Feroš</dc:creator>
  <cp:keywords/>
  <dc:description/>
  <cp:lastModifiedBy>Linhartova</cp:lastModifiedBy>
  <cp:lastPrinted>2015-12-01T13:09:23Z</cp:lastPrinted>
  <dcterms:created xsi:type="dcterms:W3CDTF">2011-11-18T08:49:54Z</dcterms:created>
  <dcterms:modified xsi:type="dcterms:W3CDTF">2015-12-02T15:00:47Z</dcterms:modified>
  <cp:category/>
  <cp:version/>
  <cp:contentType/>
  <cp:contentStatus/>
</cp:coreProperties>
</file>